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3215" windowHeight="7620" activeTab="1"/>
  </bookViews>
  <sheets>
    <sheet name="ПФХД начало" sheetId="2" r:id="rId1"/>
    <sheet name="январь" sheetId="1" r:id="rId2"/>
    <sheet name="ПФХД табл2.1,3" sheetId="3" r:id="rId3"/>
  </sheets>
  <calcPr calcId="124519"/>
</workbook>
</file>

<file path=xl/calcChain.xml><?xml version="1.0" encoding="utf-8"?>
<calcChain xmlns="http://schemas.openxmlformats.org/spreadsheetml/2006/main">
  <c r="E25" i="1"/>
  <c r="O56"/>
  <c r="J56"/>
  <c r="O55"/>
  <c r="J55"/>
  <c r="O53"/>
  <c r="J53"/>
  <c r="O52"/>
  <c r="O48"/>
  <c r="J48"/>
  <c r="O30"/>
  <c r="J30"/>
  <c r="O29"/>
  <c r="J29"/>
  <c r="O28"/>
  <c r="J28"/>
  <c r="E15"/>
  <c r="E9" s="1"/>
  <c r="E47"/>
  <c r="F47"/>
  <c r="G47"/>
  <c r="H47"/>
  <c r="K47"/>
  <c r="L47"/>
  <c r="M47"/>
  <c r="P47"/>
  <c r="Q47"/>
  <c r="R47"/>
  <c r="O26"/>
  <c r="J26"/>
  <c r="E26"/>
  <c r="F25"/>
  <c r="G25"/>
  <c r="H25"/>
  <c r="K25"/>
  <c r="L25"/>
  <c r="M25"/>
  <c r="P25"/>
  <c r="Q25"/>
  <c r="R25"/>
  <c r="D65"/>
  <c r="CL23" i="3" s="1"/>
  <c r="F15" i="1"/>
  <c r="G15"/>
  <c r="H15"/>
  <c r="J15"/>
  <c r="J9" s="1"/>
  <c r="K15"/>
  <c r="L15"/>
  <c r="L9" s="1"/>
  <c r="M15"/>
  <c r="O15"/>
  <c r="P15"/>
  <c r="Q15"/>
  <c r="Q9" s="1"/>
  <c r="R15"/>
  <c r="F9"/>
  <c r="H9"/>
  <c r="K9"/>
  <c r="M9"/>
  <c r="O9"/>
  <c r="P9"/>
  <c r="R9"/>
  <c r="J47" l="1"/>
  <c r="J25" s="1"/>
  <c r="I25" s="1"/>
  <c r="O47"/>
  <c r="O25" s="1"/>
  <c r="N25" s="1"/>
  <c r="D47"/>
  <c r="AJ13" i="3" s="1"/>
  <c r="I47" i="1"/>
  <c r="AZ13" i="3" s="1"/>
  <c r="N15" i="1"/>
  <c r="D25"/>
  <c r="D15"/>
  <c r="N9"/>
  <c r="I15"/>
  <c r="I9"/>
  <c r="G9"/>
  <c r="D9" s="1"/>
  <c r="N47" l="1"/>
  <c r="BP13" i="3" s="1"/>
</calcChain>
</file>

<file path=xl/sharedStrings.xml><?xml version="1.0" encoding="utf-8"?>
<sst xmlns="http://schemas.openxmlformats.org/spreadsheetml/2006/main" count="163" uniqueCount="115">
  <si>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</si>
  <si>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</si>
  <si>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</si>
  <si>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</si>
  <si>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ВСЕГО:</t>
  </si>
  <si>
    <t>субсидия на финансовое обеспечение выполнения муниципального задания</t>
  </si>
  <si>
    <t>субсидии на иные цели</t>
  </si>
  <si>
    <t>поступления от оказания услуг (выполнения работ на платной основе) и от иной приносящей доход деятельности</t>
  </si>
  <si>
    <t>Всего</t>
  </si>
  <si>
    <t>из них гранты</t>
  </si>
  <si>
    <t>Поступления доходов, всего:</t>
  </si>
  <si>
    <t>X</t>
  </si>
  <si>
    <t>в том числе:</t>
  </si>
  <si>
    <t>1. Доходы от собственности</t>
  </si>
  <si>
    <t>от реализации имущества</t>
  </si>
  <si>
    <t>от сдачи в аренду</t>
  </si>
  <si>
    <t>...</t>
  </si>
  <si>
    <t>2. Доходы от оказания услуг:</t>
  </si>
  <si>
    <t>субсидия учредителя на финансовое обеспечение выполнения муниципального задания</t>
  </si>
  <si>
    <t>плата граждан за оказанные им в рамках исполнения муниципального задания услуги</t>
  </si>
  <si>
    <t>иные услуги на платной основе</t>
  </si>
  <si>
    <t>5. Иные субсидии, предоставленные из бюджета, в том числе:</t>
  </si>
  <si>
    <t>6. Прочие доходы</t>
  </si>
  <si>
    <t>8. Возврат в бюджет остатков неиспользованных средств предыдущих периодов в течение финансового года</t>
  </si>
  <si>
    <t>Выплаты, всего</t>
  </si>
  <si>
    <t>в том числе на:</t>
  </si>
  <si>
    <t>выплаты персоналу всего:</t>
  </si>
  <si>
    <t>оплата труда</t>
  </si>
  <si>
    <t>иные выплаты персоналу, за исключением фонда оплаты труда</t>
  </si>
  <si>
    <t>начисления на выплаты по оплате труда</t>
  </si>
  <si>
    <t>социальные и иные выплаты населению, всего</t>
  </si>
  <si>
    <t>пособия по социальной помощи населению</t>
  </si>
  <si>
    <t>иные выплаты населению</t>
  </si>
  <si>
    <t>уплату налогов, сборов и иных платежей,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</si>
  <si>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</si>
  <si>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</si>
  <si>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</si>
  <si>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</si>
  <si>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услуг):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</si>
  <si>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(муниципальныхорганов), органов местного самоуправления либо должностных лиц этих органов, а также в результате деятельности учреждений</t>
  </si>
  <si>
    <t>расходы на закупку товаров, работ, услуг, всего:</t>
  </si>
  <si>
    <t>в целях капитального ремонта муниципального имущества, всего:</t>
  </si>
  <si>
    <t>работы, услуги по содержанию имущества</t>
  </si>
  <si>
    <t>261.1</t>
  </si>
  <si>
    <t>прочие работы, услуги</t>
  </si>
  <si>
    <t>261.2</t>
  </si>
  <si>
    <t>прочая закупка товаров работ, услуг для муниципальных нужд, всего:</t>
  </si>
  <si>
    <t>услуги связи</t>
  </si>
  <si>
    <t>262.1</t>
  </si>
  <si>
    <t>транспортные услуги</t>
  </si>
  <si>
    <t>262.2</t>
  </si>
  <si>
    <t>коммунальные услуги</t>
  </si>
  <si>
    <t>262.3</t>
  </si>
  <si>
    <t>арендная плата за пользование имуществом</t>
  </si>
  <si>
    <t>262.4</t>
  </si>
  <si>
    <t>262.5</t>
  </si>
  <si>
    <t>262.6</t>
  </si>
  <si>
    <t>прочие расходы</t>
  </si>
  <si>
    <t>262.7</t>
  </si>
  <si>
    <t>увеличение стоимости основных средств</t>
  </si>
  <si>
    <t>262.8</t>
  </si>
  <si>
    <t>увеличение стоимости материальных запасов</t>
  </si>
  <si>
    <t>262.9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</si>
  <si>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</si>
  <si>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</si>
  <si>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</si>
  <si>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</si>
  <si>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</si>
  <si>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</si>
  <si>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планируемого года</t>
  </si>
  <si>
    <t>Остаток средств на конец планируемого года</t>
  </si>
  <si>
    <t>Показатели</t>
  </si>
  <si>
    <t>по поступлениям и выплатам учреждения</t>
  </si>
  <si>
    <t>МБДОУ "Детский сад с. Претория"</t>
  </si>
  <si>
    <t>Таблица 2.1</t>
  </si>
  <si>
    <t>Показатели выплат по расходам
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</si>
  <si>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</si>
  <si>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</si>
  <si>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</si>
  <si>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</si>
  <si>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</si>
  <si>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</si>
  <si>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 2018 г. 
очередной финансовый год</t>
  </si>
  <si>
    <t>на 2019 г. 
1-ый год планового периода</t>
  </si>
  <si>
    <t>на 2020 г. 
2-ой год планового периода</t>
  </si>
  <si>
    <t>на  г. 
очередной финансовый год</t>
  </si>
  <si>
    <t>на 0002 г. 
1-ый год планового периода</t>
  </si>
  <si>
    <t>на 0003 г. 
2-ой год планового периода</t>
  </si>
  <si>
    <t>Выплаты по расходам на закупку товаров, работ, услуг всего:</t>
  </si>
  <si>
    <t>Х</t>
  </si>
  <si>
    <t>в том числе:
на оплату контрактов заключенных до начала очередного финансового года:</t>
  </si>
  <si>
    <t>&lt; Для добавления строк выделите данную область и нажмите кнопку «Добавить строку». &gt;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</si>
  <si>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</si>
  <si>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</si>
  <si>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</si>
  <si>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(очередной финансовый год)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</si>
  <si>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</si>
  <si>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</si>
  <si>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</si>
  <si>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</si>
  <si>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</si>
  <si>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Руководитель учреждения (подразделения)</t>
  </si>
  <si>
    <t>(уполномоченное лицо)</t>
  </si>
  <si>
    <t>(подпись)</t>
  </si>
  <si>
    <t>(расшифровка подписи)</t>
  </si>
  <si>
    <t>Заместитель руководителя учреждения (подразделения)</t>
  </si>
  <si>
    <t>по финансовым вопросам</t>
  </si>
  <si>
    <t>Главный бухгалтер учреждения (подразделения)</t>
  </si>
  <si>
    <t>Исполнитель</t>
  </si>
  <si>
    <t>тел.</t>
  </si>
  <si>
    <t>&lt;дата&gt;</t>
  </si>
  <si>
    <t>на «01» января  2020 г. и на плановый период 2021 и 2022 годов</t>
  </si>
  <si>
    <t>Текущий 2020 год</t>
  </si>
  <si>
    <t>Плановый период 2021 год</t>
  </si>
  <si>
    <t>Плановый период 2022 год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</si>
</sst>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=0]&quot;-&quot;;General"/>
    <numFmt numFmtId="166" formatCode="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charset val="204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2" xfId="0" applyBorder="1"/>
    <xf numFmtId="0" fontId="2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6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center" vertical="center"/>
    </xf>
    <xf numFmtId="0" fontId="7" fillId="2" borderId="0" xfId="0" applyNumberFormat="1" applyFont="1" applyFill="1" applyAlignment="1">
      <alignment horizontal="left"/>
    </xf>
    <xf numFmtId="0" fontId="8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20" xfId="0" applyNumberFormat="1" applyFont="1" applyFill="1" applyBorder="1" applyAlignment="1">
      <alignment horizontal="center" vertical="top"/>
    </xf>
    <xf numFmtId="0" fontId="7" fillId="2" borderId="0" xfId="0" applyNumberFormat="1" applyFont="1" applyFill="1" applyAlignment="1">
      <alignment horizontal="left"/>
    </xf>
    <xf numFmtId="0" fontId="7" fillId="6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5" borderId="0" xfId="0" applyNumberForma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wrapText="1" indent="2"/>
    </xf>
    <xf numFmtId="0" fontId="5" fillId="0" borderId="19" xfId="0" applyNumberFormat="1" applyFont="1" applyFill="1" applyBorder="1" applyAlignment="1">
      <alignment horizontal="left" wrapText="1"/>
    </xf>
    <xf numFmtId="166" fontId="5" fillId="0" borderId="12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right"/>
    </xf>
    <xf numFmtId="0" fontId="4" fillId="2" borderId="13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1" fontId="0" fillId="2" borderId="19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>
      <alignment horizontal="left" wrapText="1" indent="2"/>
    </xf>
    <xf numFmtId="0" fontId="5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left" wrapText="1" indent="1"/>
    </xf>
    <xf numFmtId="1" fontId="0" fillId="4" borderId="12" xfId="0" applyNumberFormat="1" applyFont="1" applyFill="1" applyBorder="1" applyAlignment="1">
      <alignment horizontal="center"/>
    </xf>
    <xf numFmtId="0" fontId="0" fillId="4" borderId="12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left" wrapText="1"/>
    </xf>
    <xf numFmtId="164" fontId="0" fillId="4" borderId="12" xfId="0" applyNumberFormat="1" applyFont="1" applyFill="1" applyBorder="1" applyAlignment="1">
      <alignment horizontal="center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6" sqref="E3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topLeftCell="A59" zoomScaleSheetLayoutView="100" workbookViewId="0">
      <selection activeCell="F65" sqref="F65"/>
    </sheetView>
  </sheetViews>
  <sheetFormatPr defaultRowHeight="15"/>
  <cols>
    <col min="1" max="1" width="16" customWidth="1"/>
    <col min="2" max="2" width="6" customWidth="1"/>
    <col min="3" max="3" width="6.42578125" customWidth="1"/>
    <col min="4" max="5" width="11" customWidth="1"/>
    <col min="6" max="6" width="9.28515625" bestFit="1" customWidth="1"/>
    <col min="7" max="7" width="10.140625" customWidth="1"/>
    <col min="8" max="8" width="6.42578125" customWidth="1"/>
    <col min="9" max="10" width="9.85546875" bestFit="1" customWidth="1"/>
    <col min="11" max="11" width="8.140625" customWidth="1"/>
    <col min="12" max="12" width="9.28515625" customWidth="1"/>
    <col min="13" max="13" width="7.7109375" customWidth="1"/>
    <col min="14" max="14" width="9.85546875" customWidth="1"/>
    <col min="15" max="15" width="9.85546875" bestFit="1" customWidth="1"/>
    <col min="16" max="16" width="8" customWidth="1"/>
    <col min="17" max="17" width="9" customWidth="1"/>
    <col min="18" max="18" width="7.42578125" customWidth="1"/>
  </cols>
  <sheetData>
    <row r="1" spans="1:18" ht="18.75">
      <c r="E1" s="14" t="s">
        <v>71</v>
      </c>
      <c r="G1" s="14"/>
    </row>
    <row r="2" spans="1:18" ht="18.75">
      <c r="E2" s="14" t="s">
        <v>72</v>
      </c>
    </row>
    <row r="3" spans="1:18" ht="18.75">
      <c r="E3" s="14" t="s">
        <v>111</v>
      </c>
    </row>
    <row r="4" spans="1:18" ht="19.5" thickBot="1">
      <c r="B4" t="s">
        <v>73</v>
      </c>
      <c r="E4" s="14"/>
    </row>
    <row r="5" spans="1:18" ht="93" customHeight="1" thickBot="1">
      <c r="A5" s="22" t="s">
        <v>0</v>
      </c>
      <c r="B5" s="1" t="s">
        <v>1</v>
      </c>
      <c r="C5" s="22" t="s">
        <v>3</v>
      </c>
      <c r="D5" s="25" t="s">
        <v>112</v>
      </c>
      <c r="E5" s="26"/>
      <c r="F5" s="26"/>
      <c r="G5" s="26"/>
      <c r="H5" s="27"/>
      <c r="I5" s="25" t="s">
        <v>113</v>
      </c>
      <c r="J5" s="26"/>
      <c r="K5" s="26"/>
      <c r="L5" s="26"/>
      <c r="M5" s="27"/>
      <c r="N5" s="25" t="s">
        <v>114</v>
      </c>
      <c r="O5" s="26"/>
      <c r="P5" s="26"/>
      <c r="Q5" s="26"/>
      <c r="R5" s="27"/>
    </row>
    <row r="6" spans="1:18" ht="156.75" customHeight="1" thickBot="1">
      <c r="A6" s="24"/>
      <c r="B6" s="2" t="s">
        <v>2</v>
      </c>
      <c r="C6" s="24"/>
      <c r="D6" s="22" t="s">
        <v>4</v>
      </c>
      <c r="E6" s="22" t="s">
        <v>5</v>
      </c>
      <c r="F6" s="22" t="s">
        <v>6</v>
      </c>
      <c r="G6" s="25" t="s">
        <v>7</v>
      </c>
      <c r="H6" s="27"/>
      <c r="I6" s="22" t="s">
        <v>4</v>
      </c>
      <c r="J6" s="22" t="s">
        <v>5</v>
      </c>
      <c r="K6" s="22" t="s">
        <v>6</v>
      </c>
      <c r="L6" s="25" t="s">
        <v>7</v>
      </c>
      <c r="M6" s="27"/>
      <c r="N6" s="22" t="s">
        <v>4</v>
      </c>
      <c r="O6" s="22" t="s">
        <v>5</v>
      </c>
      <c r="P6" s="22" t="s">
        <v>6</v>
      </c>
      <c r="Q6" s="25" t="s">
        <v>7</v>
      </c>
      <c r="R6" s="27"/>
    </row>
    <row r="7" spans="1:18" ht="63.75" thickBot="1">
      <c r="A7" s="23"/>
      <c r="B7" s="3"/>
      <c r="C7" s="23"/>
      <c r="D7" s="23"/>
      <c r="E7" s="23"/>
      <c r="F7" s="23"/>
      <c r="G7" s="7" t="s">
        <v>8</v>
      </c>
      <c r="H7" s="7" t="s">
        <v>9</v>
      </c>
      <c r="I7" s="23"/>
      <c r="J7" s="23"/>
      <c r="K7" s="23"/>
      <c r="L7" s="7" t="s">
        <v>8</v>
      </c>
      <c r="M7" s="7" t="s">
        <v>9</v>
      </c>
      <c r="N7" s="23"/>
      <c r="O7" s="23"/>
      <c r="P7" s="23"/>
      <c r="Q7" s="7" t="s">
        <v>8</v>
      </c>
      <c r="R7" s="7" t="s">
        <v>9</v>
      </c>
    </row>
    <row r="8" spans="1:18" ht="16.5" thickBot="1">
      <c r="A8" s="8">
        <v>1</v>
      </c>
      <c r="B8" s="7">
        <v>2</v>
      </c>
      <c r="C8" s="7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ht="32.25" thickBot="1">
      <c r="A9" s="9" t="s">
        <v>10</v>
      </c>
      <c r="B9" s="10">
        <v>100</v>
      </c>
      <c r="C9" s="4" t="s">
        <v>11</v>
      </c>
      <c r="D9" s="13">
        <f>E9+F9+G9</f>
        <v>4141656</v>
      </c>
      <c r="E9" s="13">
        <f>E11+E15+E20+E22+E24</f>
        <v>3684656</v>
      </c>
      <c r="F9" s="13">
        <f t="shared" ref="F9:R9" si="0">F11+F15+F20+F22+F24</f>
        <v>0</v>
      </c>
      <c r="G9" s="13">
        <f t="shared" si="0"/>
        <v>457000</v>
      </c>
      <c r="H9" s="13">
        <f t="shared" si="0"/>
        <v>0</v>
      </c>
      <c r="I9" s="13">
        <f>SUM(J9:M9)</f>
        <v>3674656</v>
      </c>
      <c r="J9" s="13">
        <f t="shared" si="0"/>
        <v>3674656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>SUM(O9:R9)</f>
        <v>3674656</v>
      </c>
      <c r="O9" s="13">
        <f t="shared" si="0"/>
        <v>3674656</v>
      </c>
      <c r="P9" s="13">
        <f t="shared" si="0"/>
        <v>0</v>
      </c>
      <c r="Q9" s="13">
        <f t="shared" si="0"/>
        <v>0</v>
      </c>
      <c r="R9" s="13">
        <f t="shared" si="0"/>
        <v>0</v>
      </c>
    </row>
    <row r="10" spans="1:18" ht="15.75">
      <c r="A10" s="11" t="s">
        <v>12</v>
      </c>
      <c r="B10" s="5">
        <v>110</v>
      </c>
      <c r="C10" s="12">
        <v>120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31.5">
      <c r="A11" s="11" t="s">
        <v>13</v>
      </c>
      <c r="B11" s="5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32.25" thickBot="1">
      <c r="A12" s="8" t="s">
        <v>14</v>
      </c>
      <c r="B12" s="7">
        <v>111</v>
      </c>
      <c r="C12" s="6">
        <v>120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32.25" thickBot="1">
      <c r="A13" s="8" t="s">
        <v>15</v>
      </c>
      <c r="B13" s="7">
        <v>112</v>
      </c>
      <c r="C13" s="6">
        <v>120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6.5" thickBot="1">
      <c r="A14" s="7" t="s">
        <v>16</v>
      </c>
      <c r="B14" s="7" t="s">
        <v>16</v>
      </c>
      <c r="C14" s="6">
        <v>120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2.25" thickBot="1">
      <c r="A15" s="8" t="s">
        <v>17</v>
      </c>
      <c r="B15" s="7">
        <v>120</v>
      </c>
      <c r="C15" s="6">
        <v>130</v>
      </c>
      <c r="D15" s="13">
        <f>SUM(E15:H15)</f>
        <v>4141656</v>
      </c>
      <c r="E15" s="13">
        <f>E16+E17</f>
        <v>3684656</v>
      </c>
      <c r="F15" s="13">
        <f t="shared" ref="F15:R15" si="1">F16+F17</f>
        <v>0</v>
      </c>
      <c r="G15" s="13">
        <f t="shared" si="1"/>
        <v>457000</v>
      </c>
      <c r="H15" s="13">
        <f t="shared" si="1"/>
        <v>0</v>
      </c>
      <c r="I15" s="13">
        <f>SUM(J15:M15)</f>
        <v>3674656</v>
      </c>
      <c r="J15" s="13">
        <f t="shared" si="1"/>
        <v>3674656</v>
      </c>
      <c r="K15" s="13">
        <f t="shared" si="1"/>
        <v>0</v>
      </c>
      <c r="L15" s="13">
        <f t="shared" si="1"/>
        <v>0</v>
      </c>
      <c r="M15" s="13">
        <f t="shared" si="1"/>
        <v>0</v>
      </c>
      <c r="N15" s="13">
        <f>SUM(O15:R15)</f>
        <v>3674656</v>
      </c>
      <c r="O15" s="13">
        <f t="shared" si="1"/>
        <v>3674656</v>
      </c>
      <c r="P15" s="13">
        <f t="shared" si="1"/>
        <v>0</v>
      </c>
      <c r="Q15" s="13">
        <f t="shared" si="1"/>
        <v>0</v>
      </c>
      <c r="R15" s="13">
        <f t="shared" si="1"/>
        <v>0</v>
      </c>
    </row>
    <row r="16" spans="1:18" ht="111" thickBot="1">
      <c r="A16" s="8" t="s">
        <v>18</v>
      </c>
      <c r="B16" s="7">
        <v>121</v>
      </c>
      <c r="C16" s="6">
        <v>130</v>
      </c>
      <c r="D16" s="13"/>
      <c r="E16" s="13">
        <v>3684656</v>
      </c>
      <c r="F16" s="13"/>
      <c r="G16" s="13"/>
      <c r="H16" s="13"/>
      <c r="I16" s="13"/>
      <c r="J16" s="13">
        <v>3674656</v>
      </c>
      <c r="K16" s="13"/>
      <c r="L16" s="13"/>
      <c r="M16" s="13"/>
      <c r="N16" s="13"/>
      <c r="O16" s="13">
        <v>3674656</v>
      </c>
      <c r="P16" s="13"/>
      <c r="Q16" s="13"/>
      <c r="R16" s="13"/>
    </row>
    <row r="17" spans="1:18" ht="111" thickBot="1">
      <c r="A17" s="8" t="s">
        <v>19</v>
      </c>
      <c r="B17" s="7">
        <v>122</v>
      </c>
      <c r="C17" s="6">
        <v>130</v>
      </c>
      <c r="D17" s="13"/>
      <c r="E17" s="13"/>
      <c r="F17" s="13"/>
      <c r="G17" s="13">
        <v>457000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48" thickBot="1">
      <c r="A18" s="8" t="s">
        <v>20</v>
      </c>
      <c r="B18" s="7">
        <v>123</v>
      </c>
      <c r="C18" s="6">
        <v>130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6.5" thickBot="1">
      <c r="A19" s="8" t="s">
        <v>16</v>
      </c>
      <c r="B19" s="7" t="s">
        <v>16</v>
      </c>
      <c r="C19" s="6">
        <v>130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95.25" thickBot="1">
      <c r="A20" s="8" t="s">
        <v>21</v>
      </c>
      <c r="B20" s="7">
        <v>150</v>
      </c>
      <c r="C20" s="6">
        <v>180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6.5" thickBot="1">
      <c r="A21" s="8" t="s">
        <v>16</v>
      </c>
      <c r="B21" s="7" t="s">
        <v>16</v>
      </c>
      <c r="C21" s="6">
        <v>180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32.25" thickBot="1">
      <c r="A22" s="8" t="s">
        <v>22</v>
      </c>
      <c r="B22" s="7">
        <v>160</v>
      </c>
      <c r="C22" s="6">
        <v>180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6.5" thickBot="1">
      <c r="A23" s="8"/>
      <c r="B23" s="7"/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8.25" thickBot="1">
      <c r="A24" s="8" t="s">
        <v>23</v>
      </c>
      <c r="B24" s="7">
        <v>190</v>
      </c>
      <c r="C24" s="6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32.25" thickBot="1">
      <c r="A25" s="8" t="s">
        <v>24</v>
      </c>
      <c r="B25" s="7">
        <v>200</v>
      </c>
      <c r="C25" s="6" t="s">
        <v>11</v>
      </c>
      <c r="D25" s="13">
        <f>SUM(E25:H25)</f>
        <v>5004125</v>
      </c>
      <c r="E25" s="13">
        <f>E28+E30+E29+E47+E36</f>
        <v>4547125</v>
      </c>
      <c r="F25" s="13">
        <f t="shared" ref="F25:R25" si="2">F28+F30+F29+F47</f>
        <v>0</v>
      </c>
      <c r="G25" s="13">
        <f t="shared" si="2"/>
        <v>457000</v>
      </c>
      <c r="H25" s="13">
        <f t="shared" si="2"/>
        <v>0</v>
      </c>
      <c r="I25" s="13">
        <f>SUM(J25:M25)</f>
        <v>4246993</v>
      </c>
      <c r="J25" s="13">
        <f t="shared" si="2"/>
        <v>4246993</v>
      </c>
      <c r="K25" s="13">
        <f t="shared" si="2"/>
        <v>0</v>
      </c>
      <c r="L25" s="13">
        <f t="shared" si="2"/>
        <v>0</v>
      </c>
      <c r="M25" s="13">
        <f t="shared" si="2"/>
        <v>0</v>
      </c>
      <c r="N25" s="13">
        <f>SUM(O25:R25)</f>
        <v>4246993</v>
      </c>
      <c r="O25" s="13">
        <f t="shared" si="2"/>
        <v>4246993</v>
      </c>
      <c r="P25" s="13">
        <f t="shared" si="2"/>
        <v>0</v>
      </c>
      <c r="Q25" s="13">
        <f t="shared" si="2"/>
        <v>0</v>
      </c>
      <c r="R25" s="13">
        <f t="shared" si="2"/>
        <v>0</v>
      </c>
    </row>
    <row r="26" spans="1:18" ht="15.75">
      <c r="A26" s="11" t="s">
        <v>25</v>
      </c>
      <c r="B26" s="5">
        <v>210</v>
      </c>
      <c r="C26" s="12">
        <v>110</v>
      </c>
      <c r="D26" s="13"/>
      <c r="E26" s="13">
        <f>SUM(E28:E30)</f>
        <v>4010945</v>
      </c>
      <c r="F26" s="13"/>
      <c r="G26" s="13"/>
      <c r="H26" s="13"/>
      <c r="I26" s="13"/>
      <c r="J26" s="13">
        <f>SUM(J28:J30)</f>
        <v>4010945</v>
      </c>
      <c r="K26" s="13"/>
      <c r="L26" s="13"/>
      <c r="M26" s="13"/>
      <c r="N26" s="13"/>
      <c r="O26" s="13">
        <f>SUM(O28:O30)</f>
        <v>4010945</v>
      </c>
      <c r="P26" s="13"/>
      <c r="Q26" s="13"/>
      <c r="R26" s="13"/>
    </row>
    <row r="27" spans="1:18" ht="47.25">
      <c r="A27" s="11" t="s">
        <v>26</v>
      </c>
      <c r="B27" s="5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6.5" thickBot="1">
      <c r="A28" s="8" t="s">
        <v>27</v>
      </c>
      <c r="B28" s="7">
        <v>211</v>
      </c>
      <c r="C28" s="6">
        <v>111</v>
      </c>
      <c r="D28" s="13"/>
      <c r="E28" s="13">
        <v>2946300</v>
      </c>
      <c r="F28" s="13"/>
      <c r="G28" s="13"/>
      <c r="H28" s="13"/>
      <c r="I28" s="13"/>
      <c r="J28" s="13">
        <f>E28</f>
        <v>2946300</v>
      </c>
      <c r="K28" s="13"/>
      <c r="L28" s="13"/>
      <c r="M28" s="13"/>
      <c r="N28" s="13"/>
      <c r="O28" s="13">
        <f>E28</f>
        <v>2946300</v>
      </c>
      <c r="P28" s="13"/>
      <c r="Q28" s="13"/>
      <c r="R28" s="13"/>
    </row>
    <row r="29" spans="1:18" ht="79.5" thickBot="1">
      <c r="A29" s="8" t="s">
        <v>28</v>
      </c>
      <c r="B29" s="7">
        <v>212</v>
      </c>
      <c r="C29" s="6">
        <v>112</v>
      </c>
      <c r="D29" s="13"/>
      <c r="E29" s="13">
        <v>3000</v>
      </c>
      <c r="F29" s="13"/>
      <c r="G29" s="13"/>
      <c r="H29" s="13"/>
      <c r="I29" s="13"/>
      <c r="J29" s="13">
        <f>E29</f>
        <v>3000</v>
      </c>
      <c r="K29" s="13"/>
      <c r="L29" s="13"/>
      <c r="M29" s="13"/>
      <c r="N29" s="13"/>
      <c r="O29" s="13">
        <f>E29</f>
        <v>3000</v>
      </c>
      <c r="P29" s="13"/>
      <c r="Q29" s="13"/>
      <c r="R29" s="13"/>
    </row>
    <row r="30" spans="1:18" ht="48" thickBot="1">
      <c r="A30" s="8" t="s">
        <v>29</v>
      </c>
      <c r="B30" s="7">
        <v>213</v>
      </c>
      <c r="C30" s="6">
        <v>119</v>
      </c>
      <c r="D30" s="13"/>
      <c r="E30" s="13">
        <v>1061645</v>
      </c>
      <c r="F30" s="13"/>
      <c r="G30" s="13"/>
      <c r="H30" s="13"/>
      <c r="I30" s="13"/>
      <c r="J30" s="13">
        <f>E30</f>
        <v>1061645</v>
      </c>
      <c r="K30" s="13"/>
      <c r="L30" s="13"/>
      <c r="M30" s="13"/>
      <c r="N30" s="13"/>
      <c r="O30" s="13">
        <f>E30</f>
        <v>1061645</v>
      </c>
      <c r="P30" s="13"/>
      <c r="Q30" s="13"/>
      <c r="R30" s="13"/>
    </row>
    <row r="31" spans="1:18" ht="63.75" thickBot="1">
      <c r="A31" s="8" t="s">
        <v>30</v>
      </c>
      <c r="B31" s="7">
        <v>220</v>
      </c>
      <c r="C31" s="6" t="s">
        <v>11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63.75" thickBot="1">
      <c r="A32" s="8" t="s">
        <v>31</v>
      </c>
      <c r="B32" s="7">
        <v>221</v>
      </c>
      <c r="C32" s="6">
        <v>321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32.25" thickBot="1">
      <c r="A33" s="8" t="s">
        <v>32</v>
      </c>
      <c r="B33" s="7">
        <v>222</v>
      </c>
      <c r="C33" s="6">
        <v>360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6.5" thickBot="1">
      <c r="A34" s="8" t="s">
        <v>16</v>
      </c>
      <c r="B34" s="7"/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79.5" thickBot="1">
      <c r="A35" s="8" t="s">
        <v>33</v>
      </c>
      <c r="B35" s="7">
        <v>230</v>
      </c>
      <c r="C35" s="6">
        <v>850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79.5" thickBot="1">
      <c r="A36" s="8" t="s">
        <v>34</v>
      </c>
      <c r="B36" s="7">
        <v>231</v>
      </c>
      <c r="C36" s="6">
        <v>851</v>
      </c>
      <c r="D36" s="13"/>
      <c r="E36" s="13">
        <v>30132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48" thickBot="1">
      <c r="A37" s="8" t="s">
        <v>35</v>
      </c>
      <c r="B37" s="7">
        <v>232</v>
      </c>
      <c r="C37" s="6">
        <v>852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2.25" thickBot="1">
      <c r="A38" s="8" t="s">
        <v>36</v>
      </c>
      <c r="B38" s="7">
        <v>233</v>
      </c>
      <c r="C38" s="6">
        <v>853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48" thickBot="1">
      <c r="A39" s="8" t="s">
        <v>37</v>
      </c>
      <c r="B39" s="7">
        <v>240</v>
      </c>
      <c r="C39" s="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11" thickBot="1">
      <c r="A40" s="8" t="s">
        <v>38</v>
      </c>
      <c r="B40" s="7">
        <v>250</v>
      </c>
      <c r="C40" s="6" t="s">
        <v>11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303" customHeight="1" thickBot="1">
      <c r="A41" s="21" t="s">
        <v>39</v>
      </c>
      <c r="B41" s="7">
        <v>251</v>
      </c>
      <c r="C41" s="6">
        <v>831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6.5" thickBot="1">
      <c r="A42" s="8" t="s">
        <v>16</v>
      </c>
      <c r="B42" s="7" t="s">
        <v>16</v>
      </c>
      <c r="C42" s="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63.75" thickBot="1">
      <c r="A43" s="8" t="s">
        <v>40</v>
      </c>
      <c r="B43" s="7">
        <v>260</v>
      </c>
      <c r="C43" s="6">
        <v>240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95.25" thickBot="1">
      <c r="A44" s="8" t="s">
        <v>41</v>
      </c>
      <c r="B44" s="7">
        <v>261</v>
      </c>
      <c r="C44" s="6">
        <v>243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63.75" thickBot="1">
      <c r="A45" s="8" t="s">
        <v>42</v>
      </c>
      <c r="B45" s="7" t="s">
        <v>43</v>
      </c>
      <c r="C45" s="6">
        <v>243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32.25" thickBot="1">
      <c r="A46" s="8" t="s">
        <v>44</v>
      </c>
      <c r="B46" s="7" t="s">
        <v>45</v>
      </c>
      <c r="C46" s="6">
        <v>243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79.5" thickBot="1">
      <c r="A47" s="8" t="s">
        <v>46</v>
      </c>
      <c r="B47" s="7">
        <v>262</v>
      </c>
      <c r="C47" s="6">
        <v>244</v>
      </c>
      <c r="D47" s="13">
        <f>SUM(E47:H47)</f>
        <v>963048</v>
      </c>
      <c r="E47" s="13">
        <f>E48+E49+E50+E51+E52+E53+E54+E55+E56</f>
        <v>506048</v>
      </c>
      <c r="F47" s="13">
        <f t="shared" ref="F47:R47" si="3">F48+F49+F50+F51+F52+F53+F54+F55+F56</f>
        <v>0</v>
      </c>
      <c r="G47" s="13">
        <f t="shared" si="3"/>
        <v>457000</v>
      </c>
      <c r="H47" s="13">
        <f t="shared" si="3"/>
        <v>0</v>
      </c>
      <c r="I47" s="13">
        <f>SUM(J47:M47)</f>
        <v>236048</v>
      </c>
      <c r="J47" s="13">
        <f t="shared" si="3"/>
        <v>236048</v>
      </c>
      <c r="K47" s="13">
        <f t="shared" si="3"/>
        <v>0</v>
      </c>
      <c r="L47" s="13">
        <f t="shared" si="3"/>
        <v>0</v>
      </c>
      <c r="M47" s="13">
        <f t="shared" si="3"/>
        <v>0</v>
      </c>
      <c r="N47" s="13">
        <f>SUM(O47:R47)</f>
        <v>236048</v>
      </c>
      <c r="O47" s="13">
        <f t="shared" si="3"/>
        <v>236048</v>
      </c>
      <c r="P47" s="13">
        <f t="shared" si="3"/>
        <v>0</v>
      </c>
      <c r="Q47" s="13">
        <f t="shared" si="3"/>
        <v>0</v>
      </c>
      <c r="R47" s="13">
        <f t="shared" si="3"/>
        <v>0</v>
      </c>
    </row>
    <row r="48" spans="1:18" ht="32.25" thickBot="1">
      <c r="A48" s="8" t="s">
        <v>47</v>
      </c>
      <c r="B48" s="7" t="s">
        <v>48</v>
      </c>
      <c r="C48" s="6">
        <v>244</v>
      </c>
      <c r="D48" s="13"/>
      <c r="E48" s="13">
        <v>16048</v>
      </c>
      <c r="F48" s="13"/>
      <c r="G48" s="13"/>
      <c r="H48" s="13"/>
      <c r="I48" s="13"/>
      <c r="J48" s="13">
        <f>E48</f>
        <v>16048</v>
      </c>
      <c r="K48" s="13"/>
      <c r="L48" s="13"/>
      <c r="M48" s="13"/>
      <c r="N48" s="13"/>
      <c r="O48" s="13">
        <f>E48</f>
        <v>16048</v>
      </c>
      <c r="P48" s="13"/>
      <c r="Q48" s="13"/>
      <c r="R48" s="13"/>
    </row>
    <row r="49" spans="1:18" ht="32.25" thickBot="1">
      <c r="A49" s="8" t="s">
        <v>49</v>
      </c>
      <c r="B49" s="7" t="s">
        <v>50</v>
      </c>
      <c r="C49" s="6">
        <v>244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32.25" thickBot="1">
      <c r="A50" s="8" t="s">
        <v>51</v>
      </c>
      <c r="B50" s="7" t="s">
        <v>52</v>
      </c>
      <c r="C50" s="6">
        <v>244</v>
      </c>
      <c r="D50" s="13"/>
      <c r="E50" s="13">
        <v>370000</v>
      </c>
      <c r="F50" s="13"/>
      <c r="G50" s="13"/>
      <c r="H50" s="13"/>
      <c r="I50" s="13"/>
      <c r="J50" s="13">
        <v>100000</v>
      </c>
      <c r="K50" s="13"/>
      <c r="L50" s="13"/>
      <c r="M50" s="13"/>
      <c r="N50" s="13"/>
      <c r="O50" s="13">
        <v>100000</v>
      </c>
      <c r="P50" s="13"/>
      <c r="Q50" s="13"/>
      <c r="R50" s="13"/>
    </row>
    <row r="51" spans="1:18" ht="48" thickBot="1">
      <c r="A51" s="8" t="s">
        <v>53</v>
      </c>
      <c r="B51" s="7" t="s">
        <v>54</v>
      </c>
      <c r="C51" s="6">
        <v>244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63.75" thickBot="1">
      <c r="A52" s="8" t="s">
        <v>42</v>
      </c>
      <c r="B52" s="7" t="s">
        <v>55</v>
      </c>
      <c r="C52" s="6">
        <v>244</v>
      </c>
      <c r="D52" s="13"/>
      <c r="E52" s="13">
        <v>70000</v>
      </c>
      <c r="F52" s="13"/>
      <c r="G52" s="13"/>
      <c r="H52" s="13"/>
      <c r="I52" s="13"/>
      <c r="J52" s="13">
        <v>70000</v>
      </c>
      <c r="K52" s="13"/>
      <c r="L52" s="13"/>
      <c r="M52" s="13"/>
      <c r="N52" s="13"/>
      <c r="O52" s="13">
        <f>E52</f>
        <v>70000</v>
      </c>
      <c r="P52" s="13"/>
      <c r="Q52" s="13"/>
      <c r="R52" s="13"/>
    </row>
    <row r="53" spans="1:18" ht="32.25" thickBot="1">
      <c r="A53" s="8" t="s">
        <v>44</v>
      </c>
      <c r="B53" s="7" t="s">
        <v>56</v>
      </c>
      <c r="C53" s="6">
        <v>244</v>
      </c>
      <c r="D53" s="13"/>
      <c r="E53" s="13">
        <v>35000</v>
      </c>
      <c r="F53" s="13"/>
      <c r="G53" s="13"/>
      <c r="H53" s="13"/>
      <c r="I53" s="13"/>
      <c r="J53" s="13">
        <f>E53</f>
        <v>35000</v>
      </c>
      <c r="K53" s="13"/>
      <c r="L53" s="13"/>
      <c r="M53" s="13"/>
      <c r="N53" s="13"/>
      <c r="O53" s="13">
        <f>E53</f>
        <v>35000</v>
      </c>
      <c r="P53" s="13"/>
      <c r="Q53" s="13"/>
      <c r="R53" s="13"/>
    </row>
    <row r="54" spans="1:18" ht="32.25" thickBot="1">
      <c r="A54" s="8" t="s">
        <v>57</v>
      </c>
      <c r="B54" s="7" t="s">
        <v>58</v>
      </c>
      <c r="C54" s="6">
        <v>244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63.75" thickBot="1">
      <c r="A55" s="8" t="s">
        <v>59</v>
      </c>
      <c r="B55" s="7" t="s">
        <v>60</v>
      </c>
      <c r="C55" s="6">
        <v>244</v>
      </c>
      <c r="D55" s="13"/>
      <c r="E55" s="13">
        <v>5000</v>
      </c>
      <c r="F55" s="13"/>
      <c r="G55" s="13"/>
      <c r="H55" s="13"/>
      <c r="I55" s="13"/>
      <c r="J55" s="13">
        <f>E55</f>
        <v>5000</v>
      </c>
      <c r="K55" s="13"/>
      <c r="L55" s="13"/>
      <c r="M55" s="13"/>
      <c r="N55" s="13"/>
      <c r="O55" s="13">
        <f>E55</f>
        <v>5000</v>
      </c>
      <c r="P55" s="13"/>
      <c r="Q55" s="13"/>
      <c r="R55" s="13"/>
    </row>
    <row r="56" spans="1:18" ht="63.75" thickBot="1">
      <c r="A56" s="8" t="s">
        <v>61</v>
      </c>
      <c r="B56" s="7" t="s">
        <v>62</v>
      </c>
      <c r="C56" s="6">
        <v>244</v>
      </c>
      <c r="D56" s="13"/>
      <c r="E56" s="13">
        <v>10000</v>
      </c>
      <c r="F56" s="13"/>
      <c r="G56" s="13">
        <v>457000</v>
      </c>
      <c r="H56" s="13"/>
      <c r="I56" s="13"/>
      <c r="J56" s="13">
        <f>E56</f>
        <v>10000</v>
      </c>
      <c r="K56" s="13"/>
      <c r="L56" s="13"/>
      <c r="M56" s="13"/>
      <c r="N56" s="13"/>
      <c r="O56" s="13">
        <f>E56</f>
        <v>10000</v>
      </c>
      <c r="P56" s="13"/>
      <c r="Q56" s="13"/>
      <c r="R56" s="13"/>
    </row>
    <row r="57" spans="1:18" ht="16.5" thickBot="1">
      <c r="A57" s="8"/>
      <c r="B57" s="7"/>
      <c r="C57" s="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6.5" thickBot="1">
      <c r="A58" s="8" t="s">
        <v>63</v>
      </c>
      <c r="B58" s="7"/>
      <c r="C58" s="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48" thickBot="1">
      <c r="A59" s="8" t="s">
        <v>64</v>
      </c>
      <c r="B59" s="7">
        <v>310</v>
      </c>
      <c r="C59" s="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32.25" thickBot="1">
      <c r="A60" s="8" t="s">
        <v>65</v>
      </c>
      <c r="B60" s="7">
        <v>320</v>
      </c>
      <c r="C60" s="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48" thickBot="1">
      <c r="A61" s="8" t="s">
        <v>66</v>
      </c>
      <c r="B61" s="7">
        <v>400</v>
      </c>
      <c r="C61" s="6" t="s">
        <v>11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6.5" thickBot="1">
      <c r="A62" s="8" t="s">
        <v>63</v>
      </c>
      <c r="B62" s="7"/>
      <c r="C62" s="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27" thickBot="1">
      <c r="A63" s="21" t="s">
        <v>67</v>
      </c>
      <c r="B63" s="7">
        <v>410</v>
      </c>
      <c r="C63" s="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6.5" thickBot="1">
      <c r="A64" s="21" t="s">
        <v>68</v>
      </c>
      <c r="B64" s="7">
        <v>420</v>
      </c>
      <c r="C64" s="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52.5" thickBot="1">
      <c r="A65" s="21" t="s">
        <v>69</v>
      </c>
      <c r="B65" s="7">
        <v>500</v>
      </c>
      <c r="C65" s="6" t="s">
        <v>11</v>
      </c>
      <c r="D65" s="13">
        <f>SUM(E65:G65)</f>
        <v>5135.29</v>
      </c>
      <c r="E65" s="13">
        <v>4000</v>
      </c>
      <c r="F65" s="13"/>
      <c r="G65" s="13">
        <v>1135.29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52.5" thickBot="1">
      <c r="A66" s="21" t="s">
        <v>70</v>
      </c>
      <c r="B66" s="7">
        <v>600</v>
      </c>
      <c r="C66" s="6" t="s">
        <v>11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</sheetData>
  <mergeCells count="17">
    <mergeCell ref="O6:O7"/>
    <mergeCell ref="P6:P7"/>
    <mergeCell ref="A5:A7"/>
    <mergeCell ref="C5:C7"/>
    <mergeCell ref="D5:H5"/>
    <mergeCell ref="I5:M5"/>
    <mergeCell ref="N5:R5"/>
    <mergeCell ref="D6:D7"/>
    <mergeCell ref="E6:E7"/>
    <mergeCell ref="F6:F7"/>
    <mergeCell ref="G6:H6"/>
    <mergeCell ref="I6:I7"/>
    <mergeCell ref="Q6:R6"/>
    <mergeCell ref="J6:J7"/>
    <mergeCell ref="K6:K7"/>
    <mergeCell ref="L6:M6"/>
    <mergeCell ref="N6:N7"/>
  </mergeCells>
  <pageMargins left="0.7" right="0.7" top="0.75" bottom="0.75" header="0.3" footer="0.3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W45"/>
  <sheetViews>
    <sheetView workbookViewId="0">
      <selection activeCell="EB23" sqref="EB23"/>
    </sheetView>
  </sheetViews>
  <sheetFormatPr defaultRowHeight="15"/>
  <cols>
    <col min="1" max="14" width="1" customWidth="1"/>
    <col min="15" max="15" width="0.85546875" customWidth="1"/>
    <col min="16" max="20" width="0" hidden="1" customWidth="1"/>
    <col min="21" max="49" width="1" customWidth="1"/>
    <col min="50" max="50" width="0.28515625" customWidth="1"/>
    <col min="51" max="64" width="1" customWidth="1"/>
    <col min="65" max="65" width="0.42578125" customWidth="1"/>
    <col min="66" max="66" width="0" hidden="1" customWidth="1"/>
    <col min="67" max="179" width="1" customWidth="1"/>
  </cols>
  <sheetData>
    <row r="1" spans="1:179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46" t="s">
        <v>74</v>
      </c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</row>
    <row r="2" spans="1:179">
      <c r="A2" s="47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</row>
    <row r="3" spans="1:179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6"/>
      <c r="AK3" s="16"/>
      <c r="AL3" s="16"/>
      <c r="AM3" s="16"/>
      <c r="AN3" s="16"/>
      <c r="AO3" s="16"/>
      <c r="AP3" s="16"/>
      <c r="AQ3" s="16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</row>
    <row r="4" spans="1:179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</row>
    <row r="5" spans="1:179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 t="s">
        <v>76</v>
      </c>
      <c r="V5" s="53"/>
      <c r="W5" s="53"/>
      <c r="X5" s="53"/>
      <c r="Y5" s="53"/>
      <c r="Z5" s="53"/>
      <c r="AA5" s="53"/>
      <c r="AB5" s="53" t="s">
        <v>77</v>
      </c>
      <c r="AC5" s="53"/>
      <c r="AD5" s="53"/>
      <c r="AE5" s="53"/>
      <c r="AF5" s="53"/>
      <c r="AG5" s="53"/>
      <c r="AH5" s="53"/>
      <c r="AI5" s="53"/>
      <c r="AJ5" s="41" t="s">
        <v>78</v>
      </c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</row>
    <row r="6" spans="1:179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6"/>
      <c r="U6" s="54"/>
      <c r="V6" s="55"/>
      <c r="W6" s="55"/>
      <c r="X6" s="55"/>
      <c r="Y6" s="55"/>
      <c r="Z6" s="55"/>
      <c r="AA6" s="56"/>
      <c r="AB6" s="54"/>
      <c r="AC6" s="55"/>
      <c r="AD6" s="55"/>
      <c r="AE6" s="55"/>
      <c r="AF6" s="55"/>
      <c r="AG6" s="55"/>
      <c r="AH6" s="55"/>
      <c r="AI6" s="56"/>
      <c r="AJ6" s="53" t="s">
        <v>79</v>
      </c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41" t="s">
        <v>12</v>
      </c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</row>
    <row r="7" spans="1:179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6"/>
      <c r="U7" s="54"/>
      <c r="V7" s="55"/>
      <c r="W7" s="55"/>
      <c r="X7" s="55"/>
      <c r="Y7" s="55"/>
      <c r="Z7" s="55"/>
      <c r="AA7" s="56"/>
      <c r="AB7" s="54"/>
      <c r="AC7" s="55"/>
      <c r="AD7" s="55"/>
      <c r="AE7" s="55"/>
      <c r="AF7" s="55"/>
      <c r="AG7" s="55"/>
      <c r="AH7" s="55"/>
      <c r="AI7" s="56"/>
      <c r="AJ7" s="57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9"/>
      <c r="CF7" s="41" t="s">
        <v>80</v>
      </c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 t="s">
        <v>81</v>
      </c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U8" s="57"/>
      <c r="V8" s="58"/>
      <c r="W8" s="58"/>
      <c r="X8" s="58"/>
      <c r="Y8" s="58"/>
      <c r="Z8" s="58"/>
      <c r="AA8" s="59"/>
      <c r="AB8" s="57"/>
      <c r="AC8" s="58"/>
      <c r="AD8" s="58"/>
      <c r="AE8" s="58"/>
      <c r="AF8" s="58"/>
      <c r="AG8" s="58"/>
      <c r="AH8" s="58"/>
      <c r="AI8" s="59"/>
      <c r="AJ8" s="41" t="s">
        <v>82</v>
      </c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 t="s">
        <v>83</v>
      </c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 t="s">
        <v>84</v>
      </c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 t="s">
        <v>82</v>
      </c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 t="s">
        <v>83</v>
      </c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 t="s">
        <v>84</v>
      </c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 t="s">
        <v>85</v>
      </c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 t="s">
        <v>86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 t="s">
        <v>87</v>
      </c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>
      <c r="A9" s="43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>
        <v>2</v>
      </c>
      <c r="V9" s="43"/>
      <c r="W9" s="43"/>
      <c r="X9" s="43"/>
      <c r="Y9" s="43"/>
      <c r="Z9" s="43"/>
      <c r="AA9" s="43"/>
      <c r="AB9" s="43">
        <v>3</v>
      </c>
      <c r="AC9" s="43"/>
      <c r="AD9" s="43"/>
      <c r="AE9" s="43"/>
      <c r="AF9" s="43"/>
      <c r="AG9" s="43"/>
      <c r="AH9" s="43"/>
      <c r="AI9" s="43"/>
      <c r="AJ9" s="43">
        <v>4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>
        <v>5</v>
      </c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>
        <v>6</v>
      </c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>
        <v>7</v>
      </c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>
        <v>8</v>
      </c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>
        <v>9</v>
      </c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>
        <v>10</v>
      </c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>
        <v>11</v>
      </c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>
        <v>12</v>
      </c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</row>
    <row r="10" spans="1:179">
      <c r="A10" s="51" t="s">
        <v>88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>
        <v>1</v>
      </c>
      <c r="V10" s="52"/>
      <c r="W10" s="52"/>
      <c r="X10" s="52"/>
      <c r="Y10" s="52"/>
      <c r="Z10" s="52"/>
      <c r="AA10" s="52"/>
      <c r="AB10" s="50" t="s">
        <v>89</v>
      </c>
      <c r="AC10" s="50"/>
      <c r="AD10" s="50"/>
      <c r="AE10" s="50"/>
      <c r="AF10" s="50"/>
      <c r="AG10" s="50"/>
      <c r="AH10" s="50"/>
      <c r="AI10" s="50"/>
      <c r="AJ10" s="44">
        <v>0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>
        <v>0</v>
      </c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>
        <v>0</v>
      </c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>
        <v>0</v>
      </c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>
        <v>0</v>
      </c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>
        <v>0</v>
      </c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>
        <v>0</v>
      </c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>
        <v>0</v>
      </c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>
        <v>0</v>
      </c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ht="15.75" thickBot="1">
      <c r="A11" s="48" t="s">
        <v>90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>
        <v>1001</v>
      </c>
      <c r="V11" s="49"/>
      <c r="W11" s="49"/>
      <c r="X11" s="49"/>
      <c r="Y11" s="49"/>
      <c r="Z11" s="49"/>
      <c r="AA11" s="49"/>
      <c r="AB11" s="50" t="s">
        <v>89</v>
      </c>
      <c r="AC11" s="50"/>
      <c r="AD11" s="50"/>
      <c r="AE11" s="50"/>
      <c r="AF11" s="50"/>
      <c r="AG11" s="50"/>
      <c r="AH11" s="50"/>
      <c r="AI11" s="50"/>
      <c r="AJ11" s="44">
        <v>0</v>
      </c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>
        <v>0</v>
      </c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>
        <v>0</v>
      </c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>
        <v>0</v>
      </c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>
        <v>0</v>
      </c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>
        <v>0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>
        <v>0</v>
      </c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>
        <v>0</v>
      </c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>
        <v>0</v>
      </c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ht="15.75" thickBot="1">
      <c r="A12" s="45" t="s">
        <v>91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</row>
    <row r="13" spans="1:179" ht="15.75" thickBot="1">
      <c r="A13" s="48" t="s">
        <v>92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>
        <v>2001</v>
      </c>
      <c r="V13" s="49"/>
      <c r="W13" s="49"/>
      <c r="X13" s="49"/>
      <c r="Y13" s="49"/>
      <c r="Z13" s="49"/>
      <c r="AA13" s="49"/>
      <c r="AB13" s="50" t="s">
        <v>89</v>
      </c>
      <c r="AC13" s="50"/>
      <c r="AD13" s="50"/>
      <c r="AE13" s="50"/>
      <c r="AF13" s="50"/>
      <c r="AG13" s="50"/>
      <c r="AH13" s="50"/>
      <c r="AI13" s="50"/>
      <c r="AJ13" s="44">
        <f>январь!D47</f>
        <v>963048</v>
      </c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>
        <f>январь!I47</f>
        <v>236048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>
        <f>январь!N47</f>
        <v>236048</v>
      </c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>
        <v>0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>
        <v>0</v>
      </c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>
        <v>0</v>
      </c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>
        <v>0</v>
      </c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>
        <v>0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>
        <v>0</v>
      </c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ht="15.75" thickBot="1">
      <c r="A14" s="45" t="s">
        <v>91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</row>
    <row r="15" spans="1:179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8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</row>
    <row r="16" spans="1:179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46" t="s">
        <v>93</v>
      </c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</row>
    <row r="17" spans="1:179">
      <c r="A17" s="47" t="s">
        <v>94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</row>
    <row r="18" spans="1:179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6"/>
      <c r="AQ18" s="16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</row>
    <row r="19" spans="1:179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5"/>
      <c r="AJ19" s="15"/>
      <c r="AK19" s="15"/>
      <c r="AL19" s="15"/>
      <c r="AM19" s="15"/>
      <c r="AN19" s="15"/>
      <c r="AO19" s="16"/>
      <c r="AP19" s="16"/>
      <c r="AQ19" s="16"/>
      <c r="AR19" s="39" t="s">
        <v>95</v>
      </c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</row>
    <row r="20" spans="1:179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8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</row>
    <row r="21" spans="1:179">
      <c r="A21" s="40" t="s">
        <v>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1" t="s">
        <v>76</v>
      </c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 t="s">
        <v>96</v>
      </c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</row>
    <row r="22" spans="1:179">
      <c r="A22" s="42">
        <v>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3">
        <v>2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>
        <v>3</v>
      </c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</row>
    <row r="23" spans="1:179">
      <c r="A23" s="35" t="s">
        <v>97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6">
        <v>10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>
        <f>январь!D65</f>
        <v>5135.29</v>
      </c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</row>
    <row r="24" spans="1:179">
      <c r="A24" s="35" t="s">
        <v>98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6">
        <v>20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7">
        <v>0</v>
      </c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</row>
    <row r="25" spans="1:179" ht="15.75" thickBot="1">
      <c r="A25" s="35" t="s">
        <v>99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6">
        <v>30</v>
      </c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7">
        <v>0</v>
      </c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</row>
    <row r="26" spans="1:179" ht="15.75" thickBot="1">
      <c r="A26" s="34" t="s">
        <v>91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</row>
    <row r="27" spans="1:179" ht="15.75" thickBot="1">
      <c r="A27" s="35" t="s">
        <v>100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6">
        <v>40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7">
        <v>0</v>
      </c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</row>
    <row r="28" spans="1:179" ht="15.75" thickBot="1">
      <c r="A28" s="34" t="s">
        <v>91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</row>
    <row r="29" spans="1:17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8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</row>
    <row r="31" spans="1:179">
      <c r="A31" s="29" t="s">
        <v>101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</row>
    <row r="32" spans="1:179">
      <c r="A32" s="29" t="s">
        <v>102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16"/>
      <c r="BY32" s="16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</row>
    <row r="33" spans="1:179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16"/>
      <c r="AY33" s="16"/>
      <c r="AZ33" s="16"/>
      <c r="BA33" s="16"/>
      <c r="BB33" s="16"/>
      <c r="BC33" s="16"/>
      <c r="BD33" s="28" t="s">
        <v>103</v>
      </c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16"/>
      <c r="BY33" s="16"/>
      <c r="BZ33" s="28" t="s">
        <v>104</v>
      </c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</row>
    <row r="34" spans="1:179">
      <c r="A34" s="29" t="s">
        <v>105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</row>
    <row r="35" spans="1:179">
      <c r="A35" s="29" t="s">
        <v>106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16"/>
      <c r="BY35" s="16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</row>
    <row r="36" spans="1:179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16"/>
      <c r="AY36" s="16"/>
      <c r="AZ36" s="16"/>
      <c r="BA36" s="16"/>
      <c r="BB36" s="16"/>
      <c r="BC36" s="16"/>
      <c r="BD36" s="28" t="s">
        <v>103</v>
      </c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16"/>
      <c r="BY36" s="16"/>
      <c r="BZ36" s="28" t="s">
        <v>104</v>
      </c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</row>
    <row r="37" spans="1:179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</row>
    <row r="38" spans="1:179">
      <c r="A38" s="29" t="s">
        <v>107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16"/>
      <c r="BY38" s="16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</row>
    <row r="39" spans="1:179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16"/>
      <c r="AY39" s="16"/>
      <c r="AZ39" s="16"/>
      <c r="BA39" s="16"/>
      <c r="BB39" s="16"/>
      <c r="BC39" s="16"/>
      <c r="BD39" s="28" t="s">
        <v>103</v>
      </c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16"/>
      <c r="BY39" s="16"/>
      <c r="BZ39" s="28" t="s">
        <v>104</v>
      </c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</row>
    <row r="40" spans="1:179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</row>
    <row r="41" spans="1:179">
      <c r="A41" s="29" t="s">
        <v>108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16"/>
      <c r="BY41" s="16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</row>
    <row r="42" spans="1:179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16"/>
      <c r="AY42" s="16"/>
      <c r="AZ42" s="16"/>
      <c r="BA42" s="16"/>
      <c r="BB42" s="16"/>
      <c r="BC42" s="16"/>
      <c r="BD42" s="28" t="s">
        <v>103</v>
      </c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16"/>
      <c r="BY42" s="16"/>
      <c r="BZ42" s="28" t="s">
        <v>104</v>
      </c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</row>
    <row r="43" spans="1:179">
      <c r="A43" s="29" t="s">
        <v>109</v>
      </c>
      <c r="B43" s="29"/>
      <c r="C43" s="29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</row>
    <row r="44" spans="1:179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</row>
    <row r="45" spans="1:179">
      <c r="A45" s="31" t="s">
        <v>110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</row>
  </sheetData>
  <mergeCells count="118">
    <mergeCell ref="CV1:DS1"/>
    <mergeCell ref="A2:DS2"/>
    <mergeCell ref="AR3:CD3"/>
    <mergeCell ref="A5:T8"/>
    <mergeCell ref="U5:AA8"/>
    <mergeCell ref="AB5:AI8"/>
    <mergeCell ref="AJ5:FW5"/>
    <mergeCell ref="AJ6:CE7"/>
    <mergeCell ref="CF6:FW6"/>
    <mergeCell ref="CF7:EA7"/>
    <mergeCell ref="EB7:FW7"/>
    <mergeCell ref="AJ8:AY8"/>
    <mergeCell ref="AZ8:BO8"/>
    <mergeCell ref="BP8:CE8"/>
    <mergeCell ref="CF8:CU8"/>
    <mergeCell ref="CV8:DK8"/>
    <mergeCell ref="DL8:EA8"/>
    <mergeCell ref="EB8:EQ8"/>
    <mergeCell ref="ER8:FG8"/>
    <mergeCell ref="FH8:FW8"/>
    <mergeCell ref="CF9:CU9"/>
    <mergeCell ref="CV9:DK9"/>
    <mergeCell ref="DL9:EA9"/>
    <mergeCell ref="EB9:EQ9"/>
    <mergeCell ref="ER9:FG9"/>
    <mergeCell ref="FH9:FW9"/>
    <mergeCell ref="A9:T9"/>
    <mergeCell ref="U9:AA9"/>
    <mergeCell ref="AB9:AI9"/>
    <mergeCell ref="AJ9:AY9"/>
    <mergeCell ref="AZ9:BO9"/>
    <mergeCell ref="BP9:CE9"/>
    <mergeCell ref="CF10:CU10"/>
    <mergeCell ref="CV10:DK10"/>
    <mergeCell ref="DL10:EA10"/>
    <mergeCell ref="EB10:EQ10"/>
    <mergeCell ref="ER10:FG10"/>
    <mergeCell ref="FH10:FW10"/>
    <mergeCell ref="A10:T10"/>
    <mergeCell ref="U10:AA10"/>
    <mergeCell ref="AB10:AI10"/>
    <mergeCell ref="AJ10:AY10"/>
    <mergeCell ref="AZ10:BO10"/>
    <mergeCell ref="BP10:CE10"/>
    <mergeCell ref="CF11:CU11"/>
    <mergeCell ref="CV11:DK11"/>
    <mergeCell ref="DL11:EA11"/>
    <mergeCell ref="EB11:EQ11"/>
    <mergeCell ref="ER11:FG11"/>
    <mergeCell ref="FH11:FW11"/>
    <mergeCell ref="A11:T11"/>
    <mergeCell ref="U11:AA11"/>
    <mergeCell ref="AB11:AI11"/>
    <mergeCell ref="AJ11:AY11"/>
    <mergeCell ref="AZ11:BO11"/>
    <mergeCell ref="BP11:CE11"/>
    <mergeCell ref="ER13:FG13"/>
    <mergeCell ref="FH13:FW13"/>
    <mergeCell ref="A14:FW14"/>
    <mergeCell ref="CV16:DS16"/>
    <mergeCell ref="A17:DS17"/>
    <mergeCell ref="A12:FW12"/>
    <mergeCell ref="A13:T13"/>
    <mergeCell ref="U13:AA13"/>
    <mergeCell ref="AB13:AI13"/>
    <mergeCell ref="AJ13:AY13"/>
    <mergeCell ref="AZ13:BO13"/>
    <mergeCell ref="BP13:CE13"/>
    <mergeCell ref="CF13:CU13"/>
    <mergeCell ref="CV13:DK13"/>
    <mergeCell ref="DL13:EA13"/>
    <mergeCell ref="AR18:CD18"/>
    <mergeCell ref="AR19:CD19"/>
    <mergeCell ref="A21:BV21"/>
    <mergeCell ref="BW21:CK21"/>
    <mergeCell ref="CL21:DS21"/>
    <mergeCell ref="A22:BV22"/>
    <mergeCell ref="BW22:CK22"/>
    <mergeCell ref="CL22:DS22"/>
    <mergeCell ref="EB13:EQ13"/>
    <mergeCell ref="A25:BV25"/>
    <mergeCell ref="BW25:CK25"/>
    <mergeCell ref="CL25:DS25"/>
    <mergeCell ref="A26:DS26"/>
    <mergeCell ref="A27:BV27"/>
    <mergeCell ref="BW27:CK27"/>
    <mergeCell ref="CL27:DS27"/>
    <mergeCell ref="A23:BV23"/>
    <mergeCell ref="BW23:CK23"/>
    <mergeCell ref="CL23:DS23"/>
    <mergeCell ref="A24:BV24"/>
    <mergeCell ref="BW24:CK24"/>
    <mergeCell ref="CL24:DS24"/>
    <mergeCell ref="A34:BC34"/>
    <mergeCell ref="A35:BC35"/>
    <mergeCell ref="BD35:BW35"/>
    <mergeCell ref="BZ35:DS35"/>
    <mergeCell ref="BD36:BW36"/>
    <mergeCell ref="BZ36:DS36"/>
    <mergeCell ref="A28:DS28"/>
    <mergeCell ref="A31:BC31"/>
    <mergeCell ref="A32:BC32"/>
    <mergeCell ref="BD32:BW32"/>
    <mergeCell ref="BD33:BW33"/>
    <mergeCell ref="BZ33:DS33"/>
    <mergeCell ref="BD42:BW42"/>
    <mergeCell ref="BZ42:DS42"/>
    <mergeCell ref="A43:E43"/>
    <mergeCell ref="F43:AP43"/>
    <mergeCell ref="A45:AP45"/>
    <mergeCell ref="A37:BC37"/>
    <mergeCell ref="A38:BC38"/>
    <mergeCell ref="BD38:BW38"/>
    <mergeCell ref="BD39:BW39"/>
    <mergeCell ref="BZ39:DS39"/>
    <mergeCell ref="A41:BC41"/>
    <mergeCell ref="BD41:BW41"/>
    <mergeCell ref="BZ41:DS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 начало</vt:lpstr>
      <vt:lpstr>январь</vt:lpstr>
      <vt:lpstr>ПФХД табл2.1,3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2020-02-10T11:38:15Z</cp:lastPrinted>
  <dcterms:created xsi:type="dcterms:W3CDTF">2018-03-13T03:49:04Z</dcterms:created>
  <dcterms:modified xsi:type="dcterms:W3CDTF">2020-02-10T11:39:06Z</dcterms:modified>
</cp:coreProperties>
</file>